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755" activeTab="0"/>
  </bookViews>
  <sheets>
    <sheet name="5º BIM. " sheetId="1" r:id="rId1"/>
  </sheets>
  <definedNames>
    <definedName name="_xlnm.Print_Area" localSheetId="0">'5º BIM. '!$A$1:$I$57</definedName>
    <definedName name="_xlnm.Print_Titles" localSheetId="0">'5º BIM. '!$1:$12</definedName>
  </definedNames>
  <calcPr fullCalcOnLoad="1"/>
</workbook>
</file>

<file path=xl/sharedStrings.xml><?xml version="1.0" encoding="utf-8"?>
<sst xmlns="http://schemas.openxmlformats.org/spreadsheetml/2006/main" count="44" uniqueCount="42">
  <si>
    <t>Poder Legislativo</t>
  </si>
  <si>
    <t>Demonstrativo do Valor Global de Pessoal Ativo  e Quantitativo de Funcionários</t>
  </si>
  <si>
    <t>Exercício de 2022</t>
  </si>
  <si>
    <t>MESES</t>
  </si>
  <si>
    <t>VALOR BRUTO DA FOLHA</t>
  </si>
  <si>
    <t>VALOR LÍQUIDO DA FOLHA</t>
  </si>
  <si>
    <t>EFETIVOS</t>
  </si>
  <si>
    <t>COMISSIONADOS</t>
  </si>
  <si>
    <t>DISPOSICIONADOS</t>
  </si>
  <si>
    <t>VERBA GABINETE</t>
  </si>
  <si>
    <t>VEREADORES</t>
  </si>
  <si>
    <t>TOTAL FUNCIONÁRIOS</t>
  </si>
  <si>
    <t>TOTAL GERAL</t>
  </si>
  <si>
    <t>Aldenizia Rodrigues Valente</t>
  </si>
  <si>
    <t>Adonay  Paes Barreto de Oliveira</t>
  </si>
  <si>
    <t>Contadora</t>
  </si>
  <si>
    <t>Diretora de Finanças</t>
  </si>
  <si>
    <t>Diretor Geral</t>
  </si>
  <si>
    <t>CRC-AM  009642/O-1</t>
  </si>
  <si>
    <t>SUB TOTAL</t>
  </si>
  <si>
    <t>ANULAÇÕES</t>
  </si>
  <si>
    <t>TOTAL</t>
  </si>
  <si>
    <t>Diretoria Financeira - Departamento de Contabilidade</t>
  </si>
  <si>
    <t>Conforme art. 150 - Loman 2012 - Atualizada 21/12/2020</t>
  </si>
  <si>
    <t>QUANTITATIVO FUNCIONÁRIOS POR FOLHA</t>
  </si>
  <si>
    <t>Ana Caroline Souza Lopes</t>
  </si>
  <si>
    <t>RESUMO DE DESPESA POR FOLHA DE PAGAMENTO</t>
  </si>
  <si>
    <t>FOLHAS</t>
  </si>
  <si>
    <t>BRUTO</t>
  </si>
  <si>
    <t>LÍQUIDO</t>
  </si>
  <si>
    <t>FL. EFETIVO</t>
  </si>
  <si>
    <t>FL. C. COMISSÃO</t>
  </si>
  <si>
    <t>FL. DISPOSICONADO</t>
  </si>
  <si>
    <t>FL. VEREADOR</t>
  </si>
  <si>
    <t>FL. VERBA DE GABINETE</t>
  </si>
  <si>
    <t>NOTA: Dos valores a cima foram deduzidas as verbas de Auxílio Alimentação, Auxílio Transporte, Bolsa Estudo, Salário Familia, Salário Maternidade</t>
  </si>
  <si>
    <t xml:space="preserve">           para cumprir o que estabelece art. 29-A § 1º  da Constituição Federal.</t>
  </si>
  <si>
    <t>Competência de Setembro e Outubro</t>
  </si>
  <si>
    <t>Setembro</t>
  </si>
  <si>
    <t>Outubro</t>
  </si>
  <si>
    <t>SETEMBRO</t>
  </si>
  <si>
    <t>OUTUBRO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</si>
</sst>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.00_-;\-&quot;R$&quot;* #,##0.00_-;_-&quot;R$&quot;* &quot;-&quot;??_-;_-@_-"/>
    <numFmt numFmtId="169" formatCode="_-&quot;R$&quot;* #,##0_-;\-&quot;R$&quot;* #,##0_-;_-&quot;R$&quot;* &quot;-&quot;_-;_-@_-"/>
    <numFmt numFmtId="170" formatCode="_(&quot;R$ &quot;* #,##0_);_(&quot;R$ &quot;* \(#,##0\);_(&quot;R$ &quot;* &quot;-&quot;_);_(@_)"/>
    <numFmt numFmtId="171" formatCode="_(* #,##0.00_);_(* \(#,##0.00\);_(* &quot;-&quot;??_);_(@_)"/>
    <numFmt numFmtId="172" formatCode="_(* #,##0_);_(* \(#,##0\);_(* &quot;-&quot;_);_(@_)"/>
    <numFmt numFmtId="173" formatCode="_(&quot;R$ &quot;* #,##0.00_);_(&quot;R$ &quot;* \(#,##0.00\);_(&quot;R$ &quot;* &quot;-&quot;??_);_(@_)"/>
    <numFmt numFmtId="174" formatCode="_(* #,##0_);_(* \(#,##0\);_(* &quot;-&quot;??_);_(@_)"/>
    <numFmt numFmtId="175" formatCode="_(* #,###.##000_);_(* \(#,###.##000\);_(* &quot;-&quot;??_);_(@_)"/>
  </numFmts>
  <fonts count="65">
    <font>
      <sz val="10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b/>
      <sz val="16"/>
      <color indexed="10"/>
      <name val="Arial"/>
      <family val="2"/>
    </font>
    <font>
      <b/>
      <sz val="11"/>
      <name val="Arial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0"/>
      <color indexed="12"/>
      <name val="Arial"/>
      <family val="2"/>
    </font>
    <font>
      <b/>
      <sz val="10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"/>
      <color indexed="8"/>
      <name val="Arial"/>
      <family val="0"/>
    </font>
    <font>
      <sz val="1.25"/>
      <color indexed="8"/>
      <name val="Arial"/>
      <family val="0"/>
    </font>
    <font>
      <sz val="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7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"/>
      <color indexed="8"/>
      <name val="Arial"/>
      <family val="0"/>
    </font>
    <font>
      <sz val="2.25"/>
      <color indexed="8"/>
      <name val="Arial"/>
      <family val="0"/>
    </font>
    <font>
      <b/>
      <sz val="1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00B050"/>
      <name val="Arial"/>
      <family val="2"/>
    </font>
    <font>
      <sz val="10"/>
      <color rgb="FFFF0000"/>
      <name val="Arial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29" borderId="1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51" fillId="21" borderId="5" applyNumberFormat="0" applyAlignment="0" applyProtection="0"/>
    <xf numFmtId="172" fontId="0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9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0" xfId="0" applyFont="1" applyAlignment="1">
      <alignment horizontal="center" readingOrder="1"/>
    </xf>
    <xf numFmtId="0" fontId="7" fillId="0" borderId="0" xfId="0" applyFont="1" applyAlignment="1">
      <alignment horizontal="center" readingOrder="1"/>
    </xf>
    <xf numFmtId="43" fontId="0" fillId="0" borderId="0" xfId="0" applyNumberFormat="1" applyAlignment="1">
      <alignment/>
    </xf>
    <xf numFmtId="171" fontId="0" fillId="0" borderId="0" xfId="0" applyNumberFormat="1" applyAlignment="1">
      <alignment/>
    </xf>
    <xf numFmtId="171" fontId="0" fillId="0" borderId="0" xfId="71" applyNumberFormat="1" applyFont="1" applyAlignment="1">
      <alignment/>
    </xf>
    <xf numFmtId="0" fontId="2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11" xfId="0" applyBorder="1" applyAlignment="1">
      <alignment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174" fontId="0" fillId="0" borderId="12" xfId="71" applyNumberFormat="1" applyFont="1" applyBorder="1" applyAlignment="1">
      <alignment horizontal="center" vertical="center"/>
    </xf>
    <xf numFmtId="171" fontId="0" fillId="0" borderId="12" xfId="71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71" fontId="6" fillId="0" borderId="0" xfId="71" applyNumberFormat="1" applyFont="1" applyAlignment="1">
      <alignment horizontal="center" readingOrder="1"/>
    </xf>
    <xf numFmtId="0" fontId="61" fillId="0" borderId="0" xfId="0" applyFont="1" applyAlignment="1">
      <alignment horizontal="center" readingOrder="1"/>
    </xf>
    <xf numFmtId="171" fontId="7" fillId="0" borderId="0" xfId="71" applyNumberFormat="1" applyFont="1" applyAlignment="1">
      <alignment horizontal="center" readingOrder="1"/>
    </xf>
    <xf numFmtId="0" fontId="62" fillId="0" borderId="0" xfId="0" applyFont="1" applyAlignment="1">
      <alignment horizontal="center" readingOrder="1"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171" fontId="0" fillId="0" borderId="17" xfId="71" applyNumberFormat="1" applyFont="1" applyBorder="1" applyAlignment="1">
      <alignment vertical="center"/>
    </xf>
    <xf numFmtId="43" fontId="0" fillId="0" borderId="0" xfId="0" applyNumberFormat="1" applyBorder="1" applyAlignment="1">
      <alignment vertical="center"/>
    </xf>
    <xf numFmtId="171" fontId="2" fillId="0" borderId="0" xfId="71" applyNumberFormat="1" applyFont="1" applyAlignment="1">
      <alignment/>
    </xf>
    <xf numFmtId="0" fontId="0" fillId="0" borderId="18" xfId="0" applyBorder="1" applyAlignment="1">
      <alignment vertical="center"/>
    </xf>
    <xf numFmtId="171" fontId="0" fillId="0" borderId="12" xfId="71" applyNumberFormat="1" applyFont="1" applyBorder="1" applyAlignment="1">
      <alignment vertical="center"/>
    </xf>
    <xf numFmtId="171" fontId="63" fillId="0" borderId="12" xfId="57" applyNumberFormat="1" applyFont="1" applyBorder="1" applyAlignment="1">
      <alignment vertical="center"/>
    </xf>
    <xf numFmtId="171" fontId="63" fillId="0" borderId="12" xfId="59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71" fontId="64" fillId="0" borderId="12" xfId="57" applyNumberFormat="1" applyFont="1" applyBorder="1" applyAlignment="1">
      <alignment vertical="center"/>
    </xf>
    <xf numFmtId="171" fontId="64" fillId="0" borderId="21" xfId="58" applyNumberFormat="1" applyFont="1" applyBorder="1" applyAlignment="1">
      <alignment vertical="center"/>
    </xf>
    <xf numFmtId="171" fontId="64" fillId="0" borderId="21" xfId="59" applyNumberFormat="1" applyFont="1" applyBorder="1" applyAlignment="1">
      <alignment vertical="center"/>
    </xf>
    <xf numFmtId="171" fontId="64" fillId="0" borderId="21" xfId="60" applyNumberFormat="1" applyFont="1" applyBorder="1" applyAlignment="1">
      <alignment vertical="center"/>
    </xf>
    <xf numFmtId="0" fontId="60" fillId="0" borderId="19" xfId="0" applyFont="1" applyBorder="1" applyAlignment="1">
      <alignment vertical="center"/>
    </xf>
    <xf numFmtId="0" fontId="60" fillId="0" borderId="20" xfId="0" applyFont="1" applyBorder="1" applyAlignment="1">
      <alignment vertical="center"/>
    </xf>
    <xf numFmtId="171" fontId="60" fillId="0" borderId="0" xfId="57" applyNumberFormat="1" applyFont="1" applyAlignment="1">
      <alignment vertical="center"/>
    </xf>
    <xf numFmtId="171" fontId="60" fillId="0" borderId="21" xfId="58" applyNumberFormat="1" applyFont="1" applyBorder="1" applyAlignment="1">
      <alignment vertical="center"/>
    </xf>
    <xf numFmtId="171" fontId="60" fillId="0" borderId="21" xfId="59" applyNumberFormat="1" applyFont="1" applyBorder="1" applyAlignment="1">
      <alignment vertical="center"/>
    </xf>
    <xf numFmtId="171" fontId="60" fillId="0" borderId="21" xfId="60" applyNumberFormat="1" applyFont="1" applyBorder="1" applyAlignment="1">
      <alignment vertical="center"/>
    </xf>
    <xf numFmtId="43" fontId="60" fillId="0" borderId="0" xfId="0" applyNumberFormat="1" applyFont="1" applyBorder="1" applyAlignment="1">
      <alignment vertical="center"/>
    </xf>
    <xf numFmtId="171" fontId="60" fillId="0" borderId="0" xfId="71" applyNumberFormat="1" applyFont="1" applyAlignment="1">
      <alignment/>
    </xf>
    <xf numFmtId="171" fontId="2" fillId="0" borderId="22" xfId="71" applyNumberFormat="1" applyFont="1" applyBorder="1" applyAlignment="1">
      <alignment vertical="center"/>
    </xf>
    <xf numFmtId="43" fontId="2" fillId="0" borderId="0" xfId="0" applyNumberFormat="1" applyFont="1" applyBorder="1" applyAlignment="1">
      <alignment vertical="center"/>
    </xf>
    <xf numFmtId="0" fontId="11" fillId="0" borderId="0" xfId="44" applyFont="1" applyAlignment="1" applyProtection="1">
      <alignment/>
      <protection/>
    </xf>
    <xf numFmtId="0" fontId="12" fillId="0" borderId="0" xfId="0" applyFont="1" applyAlignment="1">
      <alignment horizontal="center" readingOrder="1"/>
    </xf>
    <xf numFmtId="171" fontId="2" fillId="0" borderId="0" xfId="0" applyNumberFormat="1" applyFont="1" applyAlignment="1">
      <alignment/>
    </xf>
    <xf numFmtId="171" fontId="2" fillId="0" borderId="0" xfId="71" applyNumberFormat="1" applyFont="1" applyFill="1" applyBorder="1" applyAlignment="1">
      <alignment/>
    </xf>
    <xf numFmtId="0" fontId="0" fillId="0" borderId="0" xfId="0" applyAlignment="1">
      <alignment horizontal="center" vertical="center"/>
    </xf>
    <xf numFmtId="171" fontId="0" fillId="0" borderId="0" xfId="71" applyNumberFormat="1" applyFont="1" applyFill="1" applyBorder="1" applyAlignment="1">
      <alignment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5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Moeda 2" xfId="48"/>
    <cellStyle name="Neutro" xfId="49"/>
    <cellStyle name="Normal 2" xfId="50"/>
    <cellStyle name="Normal 3" xfId="51"/>
    <cellStyle name="Nota" xfId="52"/>
    <cellStyle name="Percent" xfId="53"/>
    <cellStyle name="Ruim" xfId="54"/>
    <cellStyle name="Saída" xfId="55"/>
    <cellStyle name="Comma [0]" xfId="56"/>
    <cellStyle name="Separador de milhares 2" xfId="57"/>
    <cellStyle name="Separador de milhares 3" xfId="58"/>
    <cellStyle name="Separador de milhares 4" xfId="59"/>
    <cellStyle name="Separador de milhares 5" xfId="60"/>
    <cellStyle name="Separador de milhares 6" xfId="61"/>
    <cellStyle name="Separador de milhares 7" xfId="62"/>
    <cellStyle name="Texto de Aviso" xfId="63"/>
    <cellStyle name="Texto Explicativo" xfId="64"/>
    <cellStyle name="Título" xfId="65"/>
    <cellStyle name="Título 1" xfId="66"/>
    <cellStyle name="Título 2" xfId="67"/>
    <cellStyle name="Título 3" xfId="68"/>
    <cellStyle name="Título 4" xfId="69"/>
    <cellStyle name="Total" xfId="70"/>
    <cellStyle name="Comma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Demonstrativo das Despesas Efetuadas
Fevereiro - 2005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tx>
            <c:v>DESPESAS fevereiro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Despesas de Custeio - </a:t>
                    </a:r>
                    <a:r>
                      <a:rPr lang="en-US" cap="none" sz="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Fixa
</a:t>
                    </a:r>
                    <a:r>
                      <a:rPr lang="en-US" cap="none" sz="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66%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(R$3.163.797,90)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val>
            <c:numLit>
              <c:ptCount val="1"/>
              <c:pt idx="0">
                <c:v>0</c:v>
              </c:pt>
            </c:numLit>
          </c:val>
        </c:ser>
        <c:firstSliceAng val="3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Demonstrativo das Despesas Efetuadas 
Março - 2005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tx>
            <c:v>DESPESA março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Despesas de Custeio - </a:t>
                    </a:r>
                    <a:r>
                      <a:rPr lang="en-US" cap="none" sz="1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Fixa
</a:t>
                    </a:r>
                    <a:r>
                      <a:rPr lang="en-US" cap="none" sz="125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73%</a:t>
                    </a:r>
                    <a:r>
                      <a:rPr lang="en-US" cap="none" sz="12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(R$ 4.028.824,61)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val>
            <c:numLit>
              <c:ptCount val="1"/>
              <c:pt idx="0">
                <c:v>0</c:v>
              </c:pt>
            </c:numLit>
          </c:val>
        </c:ser>
        <c:firstSliceAng val="3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Demonstrativo das Despesas Efetuadas
Janeiro - 2005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tx>
            <c:v>DESPESAS janeiro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Despesas de Custeio - </a:t>
                    </a:r>
                    <a:r>
                      <a:rPr lang="en-US" cap="none" sz="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Fixa
</a:t>
                    </a:r>
                    <a:r>
                      <a:rPr lang="en-US" cap="none" sz="1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77%</a:t>
                    </a:r>
                    <a:r>
                      <a:rPr lang="en-US" cap="none" sz="1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(R$ 3.289.639,15)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val>
            <c:numLit>
              <c:ptCount val="1"/>
              <c:pt idx="0">
                <c:v>0</c:v>
              </c:pt>
            </c:numLit>
          </c:val>
        </c:ser>
        <c:firstSliceAng val="3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Relationship Id="rId5" Type="http://schemas.openxmlformats.org/officeDocument/2006/relationships/image" Target="../media/image2.png" /><Relationship Id="rId6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12</xdr:row>
      <xdr:rowOff>0</xdr:rowOff>
    </xdr:from>
    <xdr:to>
      <xdr:col>7</xdr:col>
      <xdr:colOff>171450</xdr:colOff>
      <xdr:row>12</xdr:row>
      <xdr:rowOff>0</xdr:rowOff>
    </xdr:to>
    <xdr:graphicFrame>
      <xdr:nvGraphicFramePr>
        <xdr:cNvPr id="1" name="Chart 3"/>
        <xdr:cNvGraphicFramePr/>
      </xdr:nvGraphicFramePr>
      <xdr:xfrm>
        <a:off x="38100" y="3314700"/>
        <a:ext cx="7534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12</xdr:row>
      <xdr:rowOff>0</xdr:rowOff>
    </xdr:from>
    <xdr:to>
      <xdr:col>7</xdr:col>
      <xdr:colOff>352425</xdr:colOff>
      <xdr:row>12</xdr:row>
      <xdr:rowOff>0</xdr:rowOff>
    </xdr:to>
    <xdr:graphicFrame>
      <xdr:nvGraphicFramePr>
        <xdr:cNvPr id="2" name="Chart 4"/>
        <xdr:cNvGraphicFramePr/>
      </xdr:nvGraphicFramePr>
      <xdr:xfrm>
        <a:off x="57150" y="3314700"/>
        <a:ext cx="7696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12</xdr:row>
      <xdr:rowOff>0</xdr:rowOff>
    </xdr:from>
    <xdr:to>
      <xdr:col>7</xdr:col>
      <xdr:colOff>142875</xdr:colOff>
      <xdr:row>12</xdr:row>
      <xdr:rowOff>0</xdr:rowOff>
    </xdr:to>
    <xdr:graphicFrame>
      <xdr:nvGraphicFramePr>
        <xdr:cNvPr id="3" name="Chart 5"/>
        <xdr:cNvGraphicFramePr/>
      </xdr:nvGraphicFramePr>
      <xdr:xfrm>
        <a:off x="0" y="3314700"/>
        <a:ext cx="7543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3</xdr:col>
      <xdr:colOff>733425</xdr:colOff>
      <xdr:row>0</xdr:row>
      <xdr:rowOff>76200</xdr:rowOff>
    </xdr:from>
    <xdr:to>
      <xdr:col>5</xdr:col>
      <xdr:colOff>847725</xdr:colOff>
      <xdr:row>2</xdr:row>
      <xdr:rowOff>19050</xdr:rowOff>
    </xdr:to>
    <xdr:pic>
      <xdr:nvPicPr>
        <xdr:cNvPr id="4" name="Imagem 8" descr="CMM VERDE horizont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52825" y="76200"/>
          <a:ext cx="25241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161925</xdr:rowOff>
    </xdr:from>
    <xdr:to>
      <xdr:col>2</xdr:col>
      <xdr:colOff>409575</xdr:colOff>
      <xdr:row>0</xdr:row>
      <xdr:rowOff>552450</xdr:rowOff>
    </xdr:to>
    <xdr:pic>
      <xdr:nvPicPr>
        <xdr:cNvPr id="5" name="Imagem 9" descr="SGQ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9550" y="161925"/>
          <a:ext cx="1790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752475</xdr:colOff>
      <xdr:row>0</xdr:row>
      <xdr:rowOff>114300</xdr:rowOff>
    </xdr:from>
    <xdr:to>
      <xdr:col>8</xdr:col>
      <xdr:colOff>476250</xdr:colOff>
      <xdr:row>0</xdr:row>
      <xdr:rowOff>647700</xdr:rowOff>
    </xdr:to>
    <xdr:pic>
      <xdr:nvPicPr>
        <xdr:cNvPr id="6" name="Imagem 10" descr="SGA CMM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153400" y="114300"/>
          <a:ext cx="733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78"/>
  <sheetViews>
    <sheetView showGridLines="0" tabSelected="1" zoomScaleSheetLayoutView="80" workbookViewId="0" topLeftCell="A11">
      <selection activeCell="I18" sqref="I18"/>
    </sheetView>
  </sheetViews>
  <sheetFormatPr defaultColWidth="9.140625" defaultRowHeight="12.75"/>
  <cols>
    <col min="1" max="1" width="9.8515625" style="0" customWidth="1"/>
    <col min="2" max="2" width="14.00390625" style="0" customWidth="1"/>
    <col min="3" max="3" width="18.421875" style="0" bestFit="1" customWidth="1"/>
    <col min="4" max="4" width="17.7109375" style="0" bestFit="1" customWidth="1"/>
    <col min="5" max="5" width="18.421875" style="0" bestFit="1" customWidth="1"/>
    <col min="6" max="6" width="18.7109375" style="0" bestFit="1" customWidth="1"/>
    <col min="7" max="7" width="13.8515625" style="0" customWidth="1"/>
    <col min="8" max="8" width="15.140625" style="0" customWidth="1"/>
    <col min="9" max="9" width="15.7109375" style="0" customWidth="1"/>
    <col min="10" max="10" width="15.140625" style="0" bestFit="1" customWidth="1"/>
    <col min="11" max="11" width="12.28125" style="0" bestFit="1" customWidth="1"/>
    <col min="12" max="12" width="15.140625" style="0" bestFit="1" customWidth="1"/>
    <col min="13" max="14" width="13.8515625" style="0" bestFit="1" customWidth="1"/>
  </cols>
  <sheetData>
    <row r="1" spans="1:9" ht="51" customHeight="1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1"/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24.75" customHeight="1">
      <c r="A5" s="1"/>
      <c r="B5" s="1"/>
      <c r="C5" s="1"/>
      <c r="D5" s="1"/>
      <c r="E5" s="1"/>
      <c r="F5" s="1"/>
      <c r="G5" s="1"/>
      <c r="H5" s="1"/>
      <c r="I5" s="1"/>
    </row>
    <row r="6" spans="1:9" ht="24.75" customHeight="1">
      <c r="A6" s="76"/>
      <c r="B6" s="76"/>
      <c r="C6" s="76"/>
      <c r="D6" s="76"/>
      <c r="E6" s="76"/>
      <c r="F6" s="76"/>
      <c r="G6" s="76"/>
      <c r="H6" s="76"/>
      <c r="I6" s="76"/>
    </row>
    <row r="7" spans="1:9" ht="24.75" customHeight="1">
      <c r="A7" s="77" t="s">
        <v>0</v>
      </c>
      <c r="B7" s="77"/>
      <c r="C7" s="77"/>
      <c r="D7" s="77"/>
      <c r="E7" s="77"/>
      <c r="F7" s="77"/>
      <c r="G7" s="77"/>
      <c r="H7" s="77"/>
      <c r="I7" s="77"/>
    </row>
    <row r="8" spans="1:9" s="55" customFormat="1" ht="19.5" customHeight="1">
      <c r="A8" s="77" t="s">
        <v>22</v>
      </c>
      <c r="B8" s="77"/>
      <c r="C8" s="77"/>
      <c r="D8" s="77"/>
      <c r="E8" s="77"/>
      <c r="F8" s="77"/>
      <c r="G8" s="77"/>
      <c r="H8" s="77"/>
      <c r="I8" s="77"/>
    </row>
    <row r="9" spans="1:9" s="55" customFormat="1" ht="19.5" customHeight="1">
      <c r="A9" s="78" t="s">
        <v>1</v>
      </c>
      <c r="B9" s="78"/>
      <c r="C9" s="78"/>
      <c r="D9" s="78"/>
      <c r="E9" s="78"/>
      <c r="F9" s="78"/>
      <c r="G9" s="78"/>
      <c r="H9" s="78"/>
      <c r="I9" s="78"/>
    </row>
    <row r="10" spans="1:9" s="55" customFormat="1" ht="19.5" customHeight="1">
      <c r="A10" s="78" t="s">
        <v>23</v>
      </c>
      <c r="B10" s="78"/>
      <c r="C10" s="78"/>
      <c r="D10" s="78"/>
      <c r="E10" s="78"/>
      <c r="F10" s="78"/>
      <c r="G10" s="78"/>
      <c r="H10" s="78"/>
      <c r="I10" s="78"/>
    </row>
    <row r="11" spans="1:9" s="55" customFormat="1" ht="19.5" customHeight="1">
      <c r="A11" s="77" t="s">
        <v>2</v>
      </c>
      <c r="B11" s="77"/>
      <c r="C11" s="77"/>
      <c r="D11" s="77"/>
      <c r="E11" s="77"/>
      <c r="F11" s="77"/>
      <c r="G11" s="77"/>
      <c r="H11" s="77"/>
      <c r="I11" s="77"/>
    </row>
    <row r="12" spans="1:9" s="55" customFormat="1" ht="19.5" customHeight="1">
      <c r="A12" s="69" t="s">
        <v>37</v>
      </c>
      <c r="B12" s="69"/>
      <c r="C12" s="69"/>
      <c r="D12" s="69"/>
      <c r="E12" s="69"/>
      <c r="F12" s="69"/>
      <c r="G12" s="69"/>
      <c r="H12" s="69"/>
      <c r="I12" s="69"/>
    </row>
    <row r="13" spans="1:9" ht="46.5" customHeight="1">
      <c r="A13" s="11"/>
      <c r="B13" s="11"/>
      <c r="C13" s="11"/>
      <c r="D13" s="11"/>
      <c r="E13" s="11"/>
      <c r="F13" s="11"/>
      <c r="G13" s="11"/>
      <c r="H13" s="11"/>
      <c r="I13" s="11"/>
    </row>
    <row r="14" spans="1:9" ht="24.75" customHeight="1">
      <c r="A14" s="59" t="s">
        <v>3</v>
      </c>
      <c r="B14" s="70" t="s">
        <v>24</v>
      </c>
      <c r="C14" s="71"/>
      <c r="D14" s="71"/>
      <c r="E14" s="71"/>
      <c r="F14" s="71"/>
      <c r="G14" s="72"/>
      <c r="H14" s="59" t="s">
        <v>4</v>
      </c>
      <c r="I14" s="59" t="s">
        <v>5</v>
      </c>
    </row>
    <row r="15" spans="1:9" ht="22.5">
      <c r="A15" s="60"/>
      <c r="B15" s="12" t="s">
        <v>6</v>
      </c>
      <c r="C15" s="12" t="s">
        <v>7</v>
      </c>
      <c r="D15" s="12" t="s">
        <v>8</v>
      </c>
      <c r="E15" s="13" t="s">
        <v>9</v>
      </c>
      <c r="F15" s="12" t="s">
        <v>10</v>
      </c>
      <c r="G15" s="13" t="s">
        <v>11</v>
      </c>
      <c r="H15" s="60"/>
      <c r="I15" s="60"/>
    </row>
    <row r="16" spans="1:9" ht="19.5" customHeight="1">
      <c r="A16" s="14" t="s">
        <v>38</v>
      </c>
      <c r="B16" s="15">
        <v>227</v>
      </c>
      <c r="C16" s="15">
        <v>233</v>
      </c>
      <c r="D16" s="15">
        <v>1</v>
      </c>
      <c r="E16" s="15">
        <v>1612</v>
      </c>
      <c r="F16" s="15">
        <v>41</v>
      </c>
      <c r="G16" s="16">
        <f>SUM(B16:F16)</f>
        <v>2114</v>
      </c>
      <c r="H16" s="17">
        <v>8862785.81</v>
      </c>
      <c r="I16" s="17">
        <v>6566608.68</v>
      </c>
    </row>
    <row r="17" spans="1:9" ht="19.5" customHeight="1">
      <c r="A17" s="14" t="s">
        <v>39</v>
      </c>
      <c r="B17" s="15">
        <v>227</v>
      </c>
      <c r="C17" s="15">
        <v>237</v>
      </c>
      <c r="D17" s="15">
        <v>1</v>
      </c>
      <c r="E17" s="15">
        <v>1639</v>
      </c>
      <c r="F17" s="15">
        <v>41</v>
      </c>
      <c r="G17" s="16">
        <f>SUM(B17:F17)</f>
        <v>2145</v>
      </c>
      <c r="H17" s="17">
        <v>8853874.08</v>
      </c>
      <c r="I17" s="17">
        <v>6540390.36</v>
      </c>
    </row>
    <row r="18" spans="1:9" ht="19.5" customHeight="1">
      <c r="A18" s="70" t="s">
        <v>12</v>
      </c>
      <c r="B18" s="71"/>
      <c r="C18" s="71"/>
      <c r="D18" s="71"/>
      <c r="E18" s="71"/>
      <c r="F18" s="71"/>
      <c r="G18" s="72"/>
      <c r="H18" s="17">
        <f>H16+H17</f>
        <v>17716659.89</v>
      </c>
      <c r="I18" s="17">
        <f>I16+I17</f>
        <v>13106999.04</v>
      </c>
    </row>
    <row r="19" ht="12.75">
      <c r="A19" s="18" t="s">
        <v>35</v>
      </c>
    </row>
    <row r="20" ht="12.75">
      <c r="A20" s="18" t="s">
        <v>36</v>
      </c>
    </row>
    <row r="21" ht="12.75">
      <c r="H21" s="7"/>
    </row>
    <row r="25" spans="1:9" ht="15">
      <c r="A25" s="73" t="s">
        <v>13</v>
      </c>
      <c r="B25" s="73"/>
      <c r="C25" s="73"/>
      <c r="D25" s="74" t="s">
        <v>25</v>
      </c>
      <c r="E25" s="74"/>
      <c r="F25" s="74"/>
      <c r="G25" s="75" t="s">
        <v>14</v>
      </c>
      <c r="H25" s="75"/>
      <c r="I25" s="75"/>
    </row>
    <row r="26" spans="1:9" ht="14.25">
      <c r="A26" s="63" t="s">
        <v>15</v>
      </c>
      <c r="B26" s="63"/>
      <c r="C26" s="63"/>
      <c r="D26" s="64" t="s">
        <v>16</v>
      </c>
      <c r="E26" s="64"/>
      <c r="F26" s="64"/>
      <c r="G26" s="65" t="s">
        <v>17</v>
      </c>
      <c r="H26" s="66"/>
      <c r="I26" s="66"/>
    </row>
    <row r="27" spans="1:3" ht="14.25">
      <c r="A27" s="63" t="s">
        <v>18</v>
      </c>
      <c r="B27" s="63"/>
      <c r="C27" s="63"/>
    </row>
    <row r="28" ht="12.75">
      <c r="D28" s="22"/>
    </row>
    <row r="30" spans="8:13" ht="12.75">
      <c r="H30" s="19"/>
      <c r="I30" s="8"/>
      <c r="J30" s="8"/>
      <c r="K30" s="8"/>
      <c r="L30" s="8"/>
      <c r="M30" s="8"/>
    </row>
    <row r="31" spans="6:13" ht="12.75">
      <c r="F31" s="20"/>
      <c r="G31" s="4"/>
      <c r="H31" s="21"/>
      <c r="I31" s="8"/>
      <c r="J31" s="8"/>
      <c r="K31" s="8"/>
      <c r="L31" s="8"/>
      <c r="M31" s="8"/>
    </row>
    <row r="32" spans="6:13" ht="12.75">
      <c r="F32" s="22"/>
      <c r="G32" s="5"/>
      <c r="H32" s="8"/>
      <c r="I32" s="8"/>
      <c r="J32" s="8"/>
      <c r="K32" s="8"/>
      <c r="L32" s="8"/>
      <c r="M32" s="8"/>
    </row>
    <row r="33" spans="8:13" ht="12.75">
      <c r="H33" s="8"/>
      <c r="I33" s="8"/>
      <c r="J33" s="8"/>
      <c r="K33" s="8"/>
      <c r="L33" s="8"/>
      <c r="M33" s="8"/>
    </row>
    <row r="34" spans="8:13" ht="12.75">
      <c r="H34" s="8"/>
      <c r="I34" s="8"/>
      <c r="J34" s="8"/>
      <c r="K34" s="8"/>
      <c r="L34" s="8"/>
      <c r="M34" s="8"/>
    </row>
    <row r="35" spans="8:13" ht="12.75">
      <c r="H35" s="8"/>
      <c r="I35" s="8"/>
      <c r="J35" s="8"/>
      <c r="K35" s="8"/>
      <c r="L35" s="8"/>
      <c r="M35" s="8"/>
    </row>
    <row r="36" spans="1:13" ht="20.25" customHeight="1">
      <c r="A36" s="2" t="s">
        <v>26</v>
      </c>
      <c r="B36" s="2"/>
      <c r="C36" s="2"/>
      <c r="D36" s="2"/>
      <c r="E36" s="2"/>
      <c r="F36" s="2"/>
      <c r="G36" s="2"/>
      <c r="H36" s="2"/>
      <c r="I36" s="2"/>
      <c r="J36" s="8"/>
      <c r="K36" s="8"/>
      <c r="L36" s="8"/>
      <c r="M36" s="8"/>
    </row>
    <row r="37" spans="1:13" ht="25.5" customHeight="1">
      <c r="A37" s="2"/>
      <c r="B37" s="2"/>
      <c r="C37" s="2"/>
      <c r="D37" s="2"/>
      <c r="E37" s="2"/>
      <c r="F37" s="2"/>
      <c r="G37" s="2"/>
      <c r="H37" s="2"/>
      <c r="I37" s="2"/>
      <c r="J37" s="8"/>
      <c r="K37" s="8"/>
      <c r="L37" s="8"/>
      <c r="M37" s="8"/>
    </row>
    <row r="38" spans="1:13" ht="18" customHeight="1">
      <c r="A38" s="67"/>
      <c r="B38" s="67"/>
      <c r="C38" s="67"/>
      <c r="D38" s="67"/>
      <c r="E38" s="67"/>
      <c r="F38" s="67"/>
      <c r="G38" s="67"/>
      <c r="H38" s="8"/>
      <c r="I38" s="8"/>
      <c r="J38" s="8"/>
      <c r="K38" s="8"/>
      <c r="L38" s="8"/>
      <c r="M38" s="8"/>
    </row>
    <row r="39" spans="1:13" ht="21" customHeight="1">
      <c r="A39" s="62" t="s">
        <v>27</v>
      </c>
      <c r="B39" s="62"/>
      <c r="C39" s="62" t="s">
        <v>40</v>
      </c>
      <c r="D39" s="62"/>
      <c r="E39" s="62" t="s">
        <v>41</v>
      </c>
      <c r="F39" s="68"/>
      <c r="G39" s="61"/>
      <c r="H39" s="30"/>
      <c r="I39" s="8"/>
      <c r="J39" s="8"/>
      <c r="K39" s="8"/>
      <c r="L39" s="8"/>
      <c r="M39" s="8"/>
    </row>
    <row r="40" spans="1:13" ht="18" customHeight="1">
      <c r="A40" s="62"/>
      <c r="B40" s="62"/>
      <c r="C40" s="23" t="s">
        <v>28</v>
      </c>
      <c r="D40" s="24" t="s">
        <v>29</v>
      </c>
      <c r="E40" s="23" t="s">
        <v>28</v>
      </c>
      <c r="F40" s="25" t="s">
        <v>29</v>
      </c>
      <c r="G40" s="61"/>
      <c r="H40" s="8"/>
      <c r="I40" s="8"/>
      <c r="J40" s="8"/>
      <c r="K40" s="8"/>
      <c r="L40" s="8"/>
      <c r="M40" s="8"/>
    </row>
    <row r="41" spans="1:14" ht="18" customHeight="1">
      <c r="A41" s="26" t="s">
        <v>30</v>
      </c>
      <c r="B41" s="27"/>
      <c r="C41" s="28">
        <f>4032512.43-6019.2-283589.1</f>
        <v>3742904.13</v>
      </c>
      <c r="D41" s="28">
        <f>2423805.89-6019.2-283589.1</f>
        <v>2134197.59</v>
      </c>
      <c r="E41" s="28">
        <f>3969924.84-6019.2-283589.1</f>
        <v>3680316.5399999996</v>
      </c>
      <c r="F41" s="28">
        <f>2427676.93-6019.2-283589.1</f>
        <v>2138068.63</v>
      </c>
      <c r="G41" s="29"/>
      <c r="H41" s="8"/>
      <c r="I41" s="8"/>
      <c r="J41" s="8"/>
      <c r="K41" s="8"/>
      <c r="L41" s="8"/>
      <c r="M41" s="8"/>
      <c r="N41" s="6"/>
    </row>
    <row r="42" spans="1:13" ht="18" customHeight="1">
      <c r="A42" s="31" t="s">
        <v>31</v>
      </c>
      <c r="B42" s="3"/>
      <c r="C42" s="32">
        <f>2015692.16-302664.6</f>
        <v>1713027.56</v>
      </c>
      <c r="D42" s="32">
        <f>1648764.61-302664.6</f>
        <v>1346100.0100000002</v>
      </c>
      <c r="E42" s="32">
        <v>2420</v>
      </c>
      <c r="F42" s="32">
        <v>2124.05</v>
      </c>
      <c r="G42" s="29"/>
      <c r="H42" s="56"/>
      <c r="I42" s="8"/>
      <c r="J42" s="8"/>
      <c r="K42" s="8"/>
      <c r="L42" s="8"/>
      <c r="M42" s="8"/>
    </row>
    <row r="43" spans="1:14" ht="18" customHeight="1">
      <c r="A43" s="31" t="s">
        <v>32</v>
      </c>
      <c r="B43" s="3"/>
      <c r="C43" s="32">
        <v>2420</v>
      </c>
      <c r="D43" s="32">
        <v>2124.05</v>
      </c>
      <c r="E43" s="32">
        <f>2002417.38-302664.6</f>
        <v>1699752.7799999998</v>
      </c>
      <c r="F43" s="32">
        <f>1639984.07-302664.6</f>
        <v>1337319.4700000002</v>
      </c>
      <c r="G43" s="29"/>
      <c r="H43" s="8"/>
      <c r="I43" s="8"/>
      <c r="J43" s="8"/>
      <c r="K43" s="8"/>
      <c r="L43" s="8"/>
      <c r="M43" s="8"/>
      <c r="N43" s="6"/>
    </row>
    <row r="44" spans="1:13" s="9" customFormat="1" ht="18" customHeight="1">
      <c r="A44" s="31" t="s">
        <v>33</v>
      </c>
      <c r="B44" s="3"/>
      <c r="C44" s="32">
        <v>778659.29</v>
      </c>
      <c r="D44" s="32">
        <v>546986.82</v>
      </c>
      <c r="E44" s="32">
        <v>778659.29</v>
      </c>
      <c r="F44" s="32">
        <v>551013.62</v>
      </c>
      <c r="G44" s="29"/>
      <c r="H44" s="30"/>
      <c r="I44" s="30"/>
      <c r="J44" s="30"/>
      <c r="K44" s="30"/>
      <c r="L44" s="30"/>
      <c r="M44" s="30"/>
    </row>
    <row r="45" spans="1:13" s="10" customFormat="1" ht="18" customHeight="1">
      <c r="A45" s="31" t="s">
        <v>34</v>
      </c>
      <c r="B45" s="3"/>
      <c r="C45" s="33">
        <f>4604706.68-2112293.7</f>
        <v>2492412.9799999995</v>
      </c>
      <c r="D45" s="33">
        <f>4281349.43-2112293.7</f>
        <v>2169055.7299999995</v>
      </c>
      <c r="E45" s="34">
        <f>4559850.47-2065240.8</f>
        <v>2494609.67</v>
      </c>
      <c r="F45" s="34">
        <f>4233969.61-2065240.8</f>
        <v>2168728.8100000005</v>
      </c>
      <c r="G45" s="29"/>
      <c r="H45" s="48"/>
      <c r="I45" s="48"/>
      <c r="J45" s="48"/>
      <c r="K45" s="48"/>
      <c r="L45" s="48"/>
      <c r="M45" s="48"/>
    </row>
    <row r="46" spans="1:14" s="9" customFormat="1" ht="18" customHeight="1">
      <c r="A46" s="35" t="s">
        <v>19</v>
      </c>
      <c r="B46" s="36"/>
      <c r="C46" s="37">
        <f>SUM(C41:C45)</f>
        <v>8729423.959999999</v>
      </c>
      <c r="D46" s="38"/>
      <c r="E46" s="39">
        <f>SUM(E41:E45)</f>
        <v>8655758.28</v>
      </c>
      <c r="F46" s="40"/>
      <c r="G46" s="29"/>
      <c r="H46" s="30"/>
      <c r="I46" s="30"/>
      <c r="J46" s="30"/>
      <c r="K46" s="30"/>
      <c r="L46" s="30"/>
      <c r="M46" s="30"/>
      <c r="N46" s="53"/>
    </row>
    <row r="47" spans="1:13" ht="18" customHeight="1">
      <c r="A47" s="41" t="s">
        <v>20</v>
      </c>
      <c r="B47" s="42"/>
      <c r="C47" s="43">
        <f>-157453.82-65927.59-1899.16</f>
        <v>-225280.57</v>
      </c>
      <c r="D47" s="44"/>
      <c r="E47" s="45">
        <f>-157658.5-29135.36</f>
        <v>-186793.86</v>
      </c>
      <c r="F47" s="46"/>
      <c r="G47" s="47"/>
      <c r="H47" s="30"/>
      <c r="I47" s="8"/>
      <c r="J47" s="8"/>
      <c r="K47" s="8"/>
      <c r="L47" s="8"/>
      <c r="M47" s="8"/>
    </row>
    <row r="48" spans="1:13" ht="18" customHeight="1">
      <c r="A48" s="57" t="s">
        <v>21</v>
      </c>
      <c r="B48" s="58"/>
      <c r="C48" s="49">
        <f>SUM(C46:C47)</f>
        <v>8504143.389999999</v>
      </c>
      <c r="D48" s="49">
        <f>SUM(D41:D47)</f>
        <v>6198464.199999999</v>
      </c>
      <c r="E48" s="49">
        <f>SUM(E46:E47)</f>
        <v>8468964.42</v>
      </c>
      <c r="F48" s="49">
        <f>SUM(F41:F47)</f>
        <v>6197254.58</v>
      </c>
      <c r="G48" s="50"/>
      <c r="H48" s="8"/>
      <c r="I48" s="54"/>
      <c r="J48" s="8"/>
      <c r="M48" s="6"/>
    </row>
    <row r="49" spans="3:14" ht="18" customHeight="1">
      <c r="C49" s="8"/>
      <c r="E49" s="7"/>
      <c r="G49" s="6"/>
      <c r="H49" s="8"/>
      <c r="I49" s="8"/>
      <c r="J49" s="8"/>
      <c r="N49" s="6"/>
    </row>
    <row r="50" spans="3:12" ht="12.75">
      <c r="C50" s="8"/>
      <c r="H50" s="8"/>
      <c r="I50" s="53"/>
      <c r="J50" s="8"/>
      <c r="L50" s="8"/>
    </row>
    <row r="51" spans="3:13" ht="12.75">
      <c r="C51" s="8"/>
      <c r="H51" s="7"/>
      <c r="J51" s="8"/>
      <c r="L51" s="8"/>
      <c r="M51" s="7"/>
    </row>
    <row r="52" spans="3:12" ht="12.75">
      <c r="C52" s="8"/>
      <c r="H52" s="6"/>
      <c r="J52" s="8"/>
      <c r="K52" s="6"/>
      <c r="L52" s="8"/>
    </row>
    <row r="53" spans="3:12" ht="12.75">
      <c r="C53" s="8"/>
      <c r="J53" s="8"/>
      <c r="L53" s="8"/>
    </row>
    <row r="54" spans="5:12" ht="12.75">
      <c r="E54" s="7"/>
      <c r="J54" s="8"/>
      <c r="L54" s="8"/>
    </row>
    <row r="55" spans="3:12" ht="12.75">
      <c r="C55" s="6"/>
      <c r="J55" s="8"/>
      <c r="L55" s="8"/>
    </row>
    <row r="56" spans="1:10" ht="12.75">
      <c r="A56" s="51"/>
      <c r="D56" s="52"/>
      <c r="J56" s="8"/>
    </row>
    <row r="57" spans="1:12" ht="12.75">
      <c r="A57" s="51"/>
      <c r="D57" s="22"/>
      <c r="J57" s="8"/>
      <c r="L57" s="8"/>
    </row>
    <row r="58" spans="10:12" ht="12.75">
      <c r="J58" s="8"/>
      <c r="L58" s="8"/>
    </row>
    <row r="59" spans="10:12" ht="12.75">
      <c r="J59" s="8"/>
      <c r="L59" s="8"/>
    </row>
    <row r="60" spans="10:12" ht="12.75">
      <c r="J60" s="8"/>
      <c r="L60" s="8"/>
    </row>
    <row r="61" spans="10:12" ht="12.75">
      <c r="J61" s="8"/>
      <c r="L61" s="8"/>
    </row>
    <row r="62" spans="10:12" ht="12.75">
      <c r="J62" s="8"/>
      <c r="L62" s="8"/>
    </row>
    <row r="63" spans="10:12" ht="12.75">
      <c r="J63" s="8"/>
      <c r="L63" s="8"/>
    </row>
    <row r="64" spans="10:12" ht="12.75">
      <c r="J64" s="8"/>
      <c r="L64" s="8"/>
    </row>
    <row r="65" ht="12.75">
      <c r="J65" s="8"/>
    </row>
    <row r="66" ht="12.75">
      <c r="J66" s="8"/>
    </row>
    <row r="67" ht="12.75">
      <c r="J67" s="8"/>
    </row>
    <row r="68" ht="12.75">
      <c r="J68" s="8"/>
    </row>
    <row r="69" ht="12.75">
      <c r="J69" s="8"/>
    </row>
    <row r="70" ht="12.75">
      <c r="J70" s="8"/>
    </row>
    <row r="71" ht="12.75">
      <c r="J71" s="8"/>
    </row>
    <row r="72" ht="12.75">
      <c r="J72" s="8"/>
    </row>
    <row r="73" ht="12.75">
      <c r="J73" s="8"/>
    </row>
    <row r="74" ht="12.75">
      <c r="J74" s="8"/>
    </row>
    <row r="75" ht="12.75">
      <c r="J75" s="8"/>
    </row>
    <row r="76" ht="12.75">
      <c r="J76" s="8"/>
    </row>
    <row r="77" ht="12.75">
      <c r="J77" s="8"/>
    </row>
    <row r="78" ht="12.75">
      <c r="J78" s="7"/>
    </row>
  </sheetData>
  <sheetProtection/>
  <mergeCells count="25">
    <mergeCell ref="A6:I6"/>
    <mergeCell ref="A7:I7"/>
    <mergeCell ref="A8:I8"/>
    <mergeCell ref="A9:I9"/>
    <mergeCell ref="A10:I10"/>
    <mergeCell ref="A11:I11"/>
    <mergeCell ref="A38:G38"/>
    <mergeCell ref="C39:D39"/>
    <mergeCell ref="E39:F39"/>
    <mergeCell ref="A12:I12"/>
    <mergeCell ref="B14:G14"/>
    <mergeCell ref="A18:G18"/>
    <mergeCell ref="A25:C25"/>
    <mergeCell ref="D25:F25"/>
    <mergeCell ref="G25:I25"/>
    <mergeCell ref="A48:B48"/>
    <mergeCell ref="A14:A15"/>
    <mergeCell ref="G39:G40"/>
    <mergeCell ref="H14:H15"/>
    <mergeCell ref="I14:I15"/>
    <mergeCell ref="A39:B40"/>
    <mergeCell ref="A26:C26"/>
    <mergeCell ref="D26:F26"/>
    <mergeCell ref="G26:I26"/>
    <mergeCell ref="A27:C27"/>
  </mergeCells>
  <printOptions horizontalCentered="1"/>
  <pageMargins left="0.1968503937007874" right="0.1968503937007874" top="0.31496062992125984" bottom="0.31496062992125984" header="0.15748031496062992" footer="0.1968503937007874"/>
  <pageSetup horizontalDpi="300" verticalDpi="300" orientation="portrait" paperSize="9" scale="72"/>
  <headerFooter alignWithMargins="0">
    <oddFooter>&amp;R&amp;8Pág.:&amp;P</oddFooter>
  </headerFooter>
  <rowBreaks count="1" manualBreakCount="1">
    <brk id="3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Aldenízia</dc:creator>
  <cp:keywords/>
  <dc:description/>
  <cp:lastModifiedBy>Walber Moraes dos Reis</cp:lastModifiedBy>
  <cp:lastPrinted>2020-04-28T14:44:34Z</cp:lastPrinted>
  <dcterms:created xsi:type="dcterms:W3CDTF">2005-05-01T02:10:21Z</dcterms:created>
  <dcterms:modified xsi:type="dcterms:W3CDTF">2023-01-17T13:44:03Z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1046-11.2.0.11440</vt:lpwstr>
  </property>
  <property fmtid="{D5CDD505-2E9C-101B-9397-08002B2CF9AE}" pid="3" name="ICV">
    <vt:lpwstr>1A77A07E06BC486EAC989279E855FACF</vt:lpwstr>
  </property>
</Properties>
</file>